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Локальный диск\Протоколы сессий 6 созыва\60 сессия\Реш. № 523 О местном бюджете на  2025-2027 годы\"/>
    </mc:Choice>
  </mc:AlternateContent>
  <xr:revisionPtr revIDLastSave="0" documentId="13_ncr:1_{A91FC68D-6B51-42D8-8270-E822D96BB3D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definedNames>
    <definedName name="_xlnm.Print_Titles" localSheetId="0">Лист1!$9:$9</definedName>
  </definedNames>
  <calcPr calcId="191029" iterate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4" i="1" l="1"/>
  <c r="D64" i="1"/>
  <c r="E62" i="1"/>
  <c r="D62" i="1"/>
  <c r="E60" i="1"/>
  <c r="D60" i="1"/>
  <c r="E55" i="1"/>
  <c r="D55" i="1"/>
  <c r="E53" i="1"/>
  <c r="E50" i="1" s="1"/>
  <c r="D53" i="1"/>
  <c r="D50" i="1"/>
  <c r="E48" i="1"/>
  <c r="D48" i="1"/>
  <c r="E46" i="1"/>
  <c r="D46" i="1"/>
  <c r="D45" i="1" s="1"/>
  <c r="E45" i="1"/>
  <c r="E44" i="1"/>
  <c r="D44" i="1"/>
  <c r="E40" i="1"/>
  <c r="E38" i="1" s="1"/>
  <c r="D40" i="1"/>
  <c r="D38" i="1"/>
  <c r="E36" i="1"/>
  <c r="D36" i="1"/>
  <c r="E33" i="1"/>
  <c r="D33" i="1"/>
  <c r="E27" i="1"/>
  <c r="D27" i="1"/>
  <c r="E23" i="1"/>
  <c r="D23" i="1"/>
  <c r="E21" i="1"/>
  <c r="D21" i="1"/>
  <c r="E17" i="1"/>
  <c r="D17" i="1"/>
  <c r="D13" i="1" s="1"/>
  <c r="D11" i="1" s="1"/>
  <c r="E13" i="1"/>
  <c r="E11" i="1" l="1"/>
</calcChain>
</file>

<file path=xl/sharedStrings.xml><?xml version="1.0" encoding="utf-8"?>
<sst xmlns="http://schemas.openxmlformats.org/spreadsheetml/2006/main" count="153" uniqueCount="78">
  <si>
    <t>ПРИЛОЖЕНИЕ  № 9</t>
  </si>
  <si>
    <t>к решению Совета  муниципального</t>
  </si>
  <si>
    <t>образования Северский район</t>
  </si>
  <si>
    <t>Распределение бюджетных ассигнований по разделам и подразделам классификации расходов бюджетов на 2026 и 2027 годы</t>
  </si>
  <si>
    <t>тыс. рублей</t>
  </si>
  <si>
    <t>Наименование</t>
  </si>
  <si>
    <t>РЗ</t>
  </si>
  <si>
    <t>ПР</t>
  </si>
  <si>
    <t>Сумма</t>
  </si>
  <si>
    <t>2026 год</t>
  </si>
  <si>
    <t>2027 год</t>
  </si>
  <si>
    <t>ВСЕГО</t>
  </si>
  <si>
    <t>в том числе</t>
  </si>
  <si>
    <t>Общегосударственные вопросы</t>
  </si>
  <si>
    <t>01</t>
  </si>
  <si>
    <t>00</t>
  </si>
  <si>
    <t xml:space="preserve">Функционирование высшего должностного лица муниципального образования </t>
  </si>
  <si>
    <t>02</t>
  </si>
  <si>
    <t>Функционирование законодательных (представительных) органов государственной власти и местного самоуправления</t>
  </si>
  <si>
    <t>03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</si>
  <si>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</si>
  <si>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</si>
  <si>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</si>
  <si>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</si>
  <si>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</si>
  <si>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</si>
  <si>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</si>
  <si>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</si>
  <si>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</si>
  <si>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</si>
  <si>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</si>
  <si>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</si>
  <si>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</si>
  <si>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</si>
  <si>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</si>
  <si>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</si>
  <si>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</si>
  <si>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</si>
  <si>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</si>
  <si>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</si>
  <si>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</si>
  <si>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</si>
  <si>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</si>
  <si>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 xml:space="preserve">Жилищное и коммунальное хозяйство </t>
  </si>
  <si>
    <t>Коммунальное хозяйство</t>
  </si>
  <si>
    <t>Благоустройство</t>
  </si>
  <si>
    <t>ОХРАНА ОКРУЖАЮЩЕЙ СРЕДЫ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</si>
  <si>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</si>
  <si>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</si>
  <si>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</si>
  <si>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</si>
  <si>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</si>
  <si>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</si>
  <si>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</si>
  <si>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 xml:space="preserve">Молодежная политика </t>
  </si>
  <si>
    <t>Другие вопросы в области образования</t>
  </si>
  <si>
    <t>Культура и кинематография</t>
  </si>
  <si>
    <t>Культура</t>
  </si>
  <si>
    <t xml:space="preserve">Другие вопросы в области культуры, кинематографии </t>
  </si>
  <si>
    <t>Здравоохранение</t>
  </si>
  <si>
    <t>Амбулаторная помощь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</si>
  <si>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</si>
  <si>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</si>
  <si>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</si>
  <si>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</si>
  <si>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</si>
  <si>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</si>
  <si>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</si>
  <si>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11</t>
  </si>
  <si>
    <t>Массовый спорт</t>
  </si>
  <si>
    <t>Спорт высших достижений</t>
  </si>
  <si>
    <t>Другие вопросы в области физической культуры и спорта</t>
  </si>
  <si>
    <t xml:space="preserve">Обслуживание государственного и муниципального долга </t>
  </si>
  <si>
    <t>Обслуживание внутреннего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</si>
  <si>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</si>
  <si>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</si>
  <si>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Условно утвержденные расходы</t>
  </si>
  <si>
    <t>от 19 декабря 2024 года № 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</si>
</sst>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164" fontId="12" fillId="0" borderId="0" xfId="0" applyNumberFormat="1" applyFont="1" applyAlignment="1">
      <alignment horizontal="right"/>
    </xf>
    <xf numFmtId="1" fontId="10" fillId="0" borderId="0" xfId="0" applyNumberFormat="1" applyFont="1" applyAlignment="1">
      <alignment horizontal="right"/>
    </xf>
    <xf numFmtId="0" fontId="8" fillId="0" borderId="0" xfId="0" applyFont="1" applyAlignment="1">
      <alignment horizontal="justify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4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1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0" fontId="0" fillId="0" borderId="0" xfId="0" applyAlignment="1">
      <alignment horizontal="right"/>
    </xf>
    <xf numFmtId="0" fontId="12" fillId="0" borderId="0" xfId="0" applyFont="1" applyAlignment="1">
      <alignment wrapText="1"/>
    </xf>
    <xf numFmtId="1" fontId="12" fillId="0" borderId="0" xfId="0" applyNumberFormat="1" applyFont="1" applyAlignment="1">
      <alignment horizontal="center"/>
    </xf>
    <xf numFmtId="0" fontId="12" fillId="0" borderId="0" xfId="0" applyFont="1"/>
    <xf numFmtId="1" fontId="10" fillId="0" borderId="0" xfId="0" applyNumberFormat="1" applyFont="1" applyAlignment="1">
      <alignment horizontal="center"/>
    </xf>
    <xf numFmtId="0" fontId="10" fillId="0" borderId="0" xfId="0" applyFont="1"/>
    <xf numFmtId="164" fontId="12" fillId="0" borderId="0" xfId="0" applyNumberFormat="1" applyFont="1"/>
    <xf numFmtId="164" fontId="10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1"/>
  <sheetViews>
    <sheetView tabSelected="1" view="pageBreakPreview" topLeftCell="A49" zoomScaleNormal="100" workbookViewId="0">
      <selection activeCell="A67" sqref="A67:E67"/>
    </sheetView>
  </sheetViews>
  <sheetFormatPr defaultColWidth="9.140625" defaultRowHeight="15" x14ac:dyDescent="0.25"/>
  <cols>
    <col min="1" max="1" width="59.85546875" customWidth="1"/>
    <col min="2" max="2" width="8.140625" style="9" customWidth="1"/>
    <col min="3" max="3" width="7.85546875" style="9" customWidth="1"/>
    <col min="4" max="4" width="13.42578125" style="10" customWidth="1"/>
    <col min="5" max="5" width="13.42578125" customWidth="1"/>
    <col min="1024" max="1024" width="11.5703125" customWidth="1"/>
  </cols>
  <sheetData>
    <row r="1" spans="1:5" ht="18.75" x14ac:dyDescent="0.25">
      <c r="B1" s="8" t="s">
        <v>0</v>
      </c>
      <c r="C1" s="8"/>
      <c r="D1" s="8"/>
      <c r="E1" s="8"/>
    </row>
    <row r="2" spans="1:5" ht="18.75" x14ac:dyDescent="0.25">
      <c r="B2" s="8" t="s">
        <v>1</v>
      </c>
      <c r="C2" s="8"/>
      <c r="D2" s="8"/>
      <c r="E2" s="8"/>
    </row>
    <row r="3" spans="1:5" ht="18.75" x14ac:dyDescent="0.25">
      <c r="B3" s="8" t="s">
        <v>2</v>
      </c>
      <c r="C3" s="8"/>
      <c r="D3" s="8"/>
      <c r="E3" s="8"/>
    </row>
    <row r="4" spans="1:5" ht="18.75" x14ac:dyDescent="0.25">
      <c r="B4" s="8" t="s">
        <v>77</v>
      </c>
      <c r="C4" s="8"/>
      <c r="D4" s="8"/>
      <c r="E4" s="8"/>
    </row>
    <row r="5" spans="1:5" ht="46.5" customHeight="1" x14ac:dyDescent="0.3">
      <c r="A5" s="7" t="s">
        <v>3</v>
      </c>
      <c r="B5" s="7"/>
      <c r="C5" s="7"/>
      <c r="D5" s="7"/>
    </row>
    <row r="6" spans="1:5" ht="23.85" customHeight="1" x14ac:dyDescent="0.25">
      <c r="E6" s="11" t="s">
        <v>4</v>
      </c>
    </row>
    <row r="7" spans="1:5" s="15" customFormat="1" ht="15" customHeight="1" x14ac:dyDescent="0.25">
      <c r="A7" s="6" t="s">
        <v>5</v>
      </c>
      <c r="B7" s="5" t="s">
        <v>6</v>
      </c>
      <c r="C7" s="5" t="s">
        <v>7</v>
      </c>
      <c r="D7" s="4" t="s">
        <v>8</v>
      </c>
      <c r="E7" s="4" t="s">
        <v>8</v>
      </c>
    </row>
    <row r="8" spans="1:5" x14ac:dyDescent="0.25">
      <c r="A8" s="6"/>
      <c r="B8" s="5"/>
      <c r="C8" s="5"/>
      <c r="D8" s="4"/>
      <c r="E8" s="4"/>
    </row>
    <row r="9" spans="1:5" s="17" customFormat="1" ht="16.350000000000001" customHeight="1" x14ac:dyDescent="0.2">
      <c r="A9" s="16">
        <v>1</v>
      </c>
      <c r="B9" s="16">
        <v>2</v>
      </c>
      <c r="C9" s="16">
        <v>3</v>
      </c>
      <c r="D9" s="16">
        <v>4</v>
      </c>
      <c r="E9" s="16">
        <v>5</v>
      </c>
    </row>
    <row r="10" spans="1:5" s="15" customFormat="1" ht="18.600000000000001" customHeight="1" x14ac:dyDescent="0.25">
      <c r="A10" s="12"/>
      <c r="B10" s="13"/>
      <c r="C10" s="13"/>
      <c r="D10" s="14" t="s">
        <v>9</v>
      </c>
      <c r="E10" s="14" t="s">
        <v>10</v>
      </c>
    </row>
    <row r="11" spans="1:5" ht="23.1" customHeight="1" x14ac:dyDescent="0.25">
      <c r="A11" s="18" t="s">
        <v>11</v>
      </c>
      <c r="B11" s="19"/>
      <c r="C11" s="19"/>
      <c r="D11" s="20">
        <f>D13+D21+D23+D27+D33+D38+D45+D48+D50+D55+D60+D62+D64+D36</f>
        <v>4321176.6000000006</v>
      </c>
      <c r="E11" s="20">
        <f>E13+E21+E23+E27+E33+E38+E45+E48+E50+E55+E60+E62+E64+E36</f>
        <v>4372286.5999999987</v>
      </c>
    </row>
    <row r="12" spans="1:5" ht="15.75" x14ac:dyDescent="0.25">
      <c r="A12" s="21" t="s">
        <v>12</v>
      </c>
      <c r="B12" s="13"/>
      <c r="C12" s="13"/>
      <c r="D12" s="22"/>
      <c r="E12" s="22"/>
    </row>
    <row r="13" spans="1:5" ht="15.75" x14ac:dyDescent="0.25">
      <c r="A13" s="18" t="s">
        <v>13</v>
      </c>
      <c r="B13" s="23" t="s">
        <v>14</v>
      </c>
      <c r="C13" s="23" t="s">
        <v>15</v>
      </c>
      <c r="D13" s="20">
        <f>SUM(D14:D20)</f>
        <v>337062.5</v>
      </c>
      <c r="E13" s="20">
        <f>SUM(E14:E20)</f>
        <v>338195.1</v>
      </c>
    </row>
    <row r="14" spans="1:5" ht="31.5" x14ac:dyDescent="0.25">
      <c r="A14" s="21" t="s">
        <v>16</v>
      </c>
      <c r="B14" s="24" t="s">
        <v>14</v>
      </c>
      <c r="C14" s="24" t="s">
        <v>17</v>
      </c>
      <c r="D14" s="25">
        <v>2957.2</v>
      </c>
      <c r="E14" s="25">
        <v>2957.2</v>
      </c>
    </row>
    <row r="15" spans="1:5" ht="47.25" x14ac:dyDescent="0.25">
      <c r="A15" s="21" t="s">
        <v>18</v>
      </c>
      <c r="B15" s="24" t="s">
        <v>14</v>
      </c>
      <c r="C15" s="24" t="s">
        <v>19</v>
      </c>
      <c r="D15" s="25">
        <v>7158</v>
      </c>
      <c r="E15" s="25">
        <v>7158</v>
      </c>
    </row>
    <row r="16" spans="1:5" ht="63" x14ac:dyDescent="0.25">
      <c r="A16" s="26" t="s">
        <v>20</v>
      </c>
      <c r="B16" s="24" t="s">
        <v>14</v>
      </c>
      <c r="C16" s="24" t="s">
        <v>21</v>
      </c>
      <c r="D16" s="25">
        <v>157161.9</v>
      </c>
      <c r="E16" s="25">
        <v>157361.9</v>
      </c>
    </row>
    <row r="17" spans="1:5" ht="15.75" x14ac:dyDescent="0.25">
      <c r="A17" s="21" t="s">
        <v>22</v>
      </c>
      <c r="B17" s="24" t="s">
        <v>14</v>
      </c>
      <c r="C17" s="24" t="s">
        <v>23</v>
      </c>
      <c r="D17" s="25">
        <f>90.4-2.9</f>
        <v>87.5</v>
      </c>
      <c r="E17" s="25">
        <f>107.7-100.3</f>
        <v>7.4000000000000057</v>
      </c>
    </row>
    <row r="18" spans="1:5" ht="47.25" x14ac:dyDescent="0.25">
      <c r="A18" s="21" t="s">
        <v>24</v>
      </c>
      <c r="B18" s="24" t="s">
        <v>14</v>
      </c>
      <c r="C18" s="24" t="s">
        <v>25</v>
      </c>
      <c r="D18" s="25">
        <v>47852.6</v>
      </c>
      <c r="E18" s="25">
        <v>47852.6</v>
      </c>
    </row>
    <row r="19" spans="1:5" ht="15.75" x14ac:dyDescent="0.25">
      <c r="A19" s="21" t="s">
        <v>26</v>
      </c>
      <c r="B19" s="24" t="s">
        <v>14</v>
      </c>
      <c r="C19" s="24">
        <v>11</v>
      </c>
      <c r="D19" s="27">
        <v>5000</v>
      </c>
      <c r="E19" s="27">
        <v>5000</v>
      </c>
    </row>
    <row r="20" spans="1:5" ht="15.75" x14ac:dyDescent="0.25">
      <c r="A20" s="21" t="s">
        <v>27</v>
      </c>
      <c r="B20" s="24" t="s">
        <v>14</v>
      </c>
      <c r="C20" s="24">
        <v>13</v>
      </c>
      <c r="D20" s="25">
        <v>116845.3</v>
      </c>
      <c r="E20" s="25">
        <v>117858</v>
      </c>
    </row>
    <row r="21" spans="1:5" ht="15.75" x14ac:dyDescent="0.25">
      <c r="A21" s="18" t="s">
        <v>28</v>
      </c>
      <c r="B21" s="23" t="s">
        <v>17</v>
      </c>
      <c r="C21" s="23" t="s">
        <v>15</v>
      </c>
      <c r="D21" s="14">
        <f>D22</f>
        <v>40.4</v>
      </c>
      <c r="E21" s="14">
        <f>E22</f>
        <v>40.4</v>
      </c>
    </row>
    <row r="22" spans="1:5" ht="15.75" x14ac:dyDescent="0.25">
      <c r="A22" s="21" t="s">
        <v>29</v>
      </c>
      <c r="B22" s="24" t="s">
        <v>17</v>
      </c>
      <c r="C22" s="24" t="s">
        <v>21</v>
      </c>
      <c r="D22" s="27">
        <v>40.4</v>
      </c>
      <c r="E22" s="27">
        <v>40.4</v>
      </c>
    </row>
    <row r="23" spans="1:5" ht="31.5" x14ac:dyDescent="0.25">
      <c r="A23" s="18" t="s">
        <v>30</v>
      </c>
      <c r="B23" s="23" t="s">
        <v>19</v>
      </c>
      <c r="C23" s="23" t="s">
        <v>15</v>
      </c>
      <c r="D23" s="20">
        <f>SUM(D24:D26)</f>
        <v>57004.3</v>
      </c>
      <c r="E23" s="20">
        <f>SUM(E24:E26)</f>
        <v>52329.3</v>
      </c>
    </row>
    <row r="24" spans="1:5" ht="15.75" x14ac:dyDescent="0.25">
      <c r="A24" s="21" t="s">
        <v>31</v>
      </c>
      <c r="B24" s="24" t="s">
        <v>19</v>
      </c>
      <c r="C24" s="24" t="s">
        <v>32</v>
      </c>
      <c r="D24" s="27">
        <v>500</v>
      </c>
      <c r="E24" s="27">
        <v>500</v>
      </c>
    </row>
    <row r="25" spans="1:5" ht="40.35" customHeight="1" x14ac:dyDescent="0.25">
      <c r="A25" s="21" t="s">
        <v>33</v>
      </c>
      <c r="B25" s="24" t="s">
        <v>19</v>
      </c>
      <c r="C25" s="24" t="s">
        <v>34</v>
      </c>
      <c r="D25" s="25">
        <v>56015.3</v>
      </c>
      <c r="E25" s="25">
        <v>51280.3</v>
      </c>
    </row>
    <row r="26" spans="1:5" ht="31.5" x14ac:dyDescent="0.25">
      <c r="A26" s="21" t="s">
        <v>35</v>
      </c>
      <c r="B26" s="24" t="s">
        <v>19</v>
      </c>
      <c r="C26" s="24">
        <v>14</v>
      </c>
      <c r="D26" s="27">
        <v>489</v>
      </c>
      <c r="E26" s="27">
        <v>549</v>
      </c>
    </row>
    <row r="27" spans="1:5" ht="15.75" x14ac:dyDescent="0.25">
      <c r="A27" s="18" t="s">
        <v>36</v>
      </c>
      <c r="B27" s="23" t="s">
        <v>21</v>
      </c>
      <c r="C27" s="23" t="s">
        <v>15</v>
      </c>
      <c r="D27" s="20">
        <f>SUM(D28:D32)</f>
        <v>69569.900000000009</v>
      </c>
      <c r="E27" s="20">
        <f>SUM(E28:E32)</f>
        <v>37703.4</v>
      </c>
    </row>
    <row r="28" spans="1:5" ht="15.75" x14ac:dyDescent="0.25">
      <c r="A28" s="21" t="s">
        <v>37</v>
      </c>
      <c r="B28" s="24" t="s">
        <v>21</v>
      </c>
      <c r="C28" s="24" t="s">
        <v>23</v>
      </c>
      <c r="D28" s="25">
        <v>9749.1</v>
      </c>
      <c r="E28" s="25">
        <v>9749.1</v>
      </c>
    </row>
    <row r="29" spans="1:5" ht="15.75" x14ac:dyDescent="0.25">
      <c r="A29" s="21" t="s">
        <v>38</v>
      </c>
      <c r="B29" s="24" t="s">
        <v>21</v>
      </c>
      <c r="C29" s="24" t="s">
        <v>39</v>
      </c>
      <c r="D29" s="25">
        <v>6477.8</v>
      </c>
      <c r="E29" s="25">
        <v>6477.8</v>
      </c>
    </row>
    <row r="30" spans="1:5" ht="15.75" x14ac:dyDescent="0.25">
      <c r="A30" s="21" t="s">
        <v>40</v>
      </c>
      <c r="B30" s="24" t="s">
        <v>21</v>
      </c>
      <c r="C30" s="24" t="s">
        <v>32</v>
      </c>
      <c r="D30" s="25">
        <v>4112</v>
      </c>
      <c r="E30" s="25">
        <v>5455.3</v>
      </c>
    </row>
    <row r="31" spans="1:5" ht="15.75" x14ac:dyDescent="0.25">
      <c r="A31" s="21" t="s">
        <v>41</v>
      </c>
      <c r="B31" s="24" t="s">
        <v>21</v>
      </c>
      <c r="C31" s="24">
        <v>10</v>
      </c>
      <c r="D31" s="25">
        <v>8958.7000000000007</v>
      </c>
      <c r="E31" s="25">
        <v>8958.7000000000007</v>
      </c>
    </row>
    <row r="32" spans="1:5" ht="15.75" x14ac:dyDescent="0.25">
      <c r="A32" s="21" t="s">
        <v>42</v>
      </c>
      <c r="B32" s="24" t="s">
        <v>21</v>
      </c>
      <c r="C32" s="24">
        <v>12</v>
      </c>
      <c r="D32" s="25">
        <v>40272.300000000003</v>
      </c>
      <c r="E32" s="25">
        <v>7062.5</v>
      </c>
    </row>
    <row r="33" spans="1:5" ht="15.75" x14ac:dyDescent="0.25">
      <c r="A33" s="18" t="s">
        <v>43</v>
      </c>
      <c r="B33" s="23" t="s">
        <v>23</v>
      </c>
      <c r="C33" s="23" t="s">
        <v>15</v>
      </c>
      <c r="D33" s="20">
        <f>D34+D35</f>
        <v>149359.1</v>
      </c>
      <c r="E33" s="20">
        <f>E34+E35</f>
        <v>69506.100000000006</v>
      </c>
    </row>
    <row r="34" spans="1:5" ht="15.75" x14ac:dyDescent="0.25">
      <c r="A34" s="21" t="s">
        <v>44</v>
      </c>
      <c r="B34" s="24" t="s">
        <v>23</v>
      </c>
      <c r="C34" s="24" t="s">
        <v>17</v>
      </c>
      <c r="D34" s="25">
        <v>145653</v>
      </c>
      <c r="E34" s="25">
        <v>65800</v>
      </c>
    </row>
    <row r="35" spans="1:5" ht="15.75" x14ac:dyDescent="0.25">
      <c r="A35" s="21" t="s">
        <v>45</v>
      </c>
      <c r="B35" s="24" t="s">
        <v>23</v>
      </c>
      <c r="C35" s="24" t="s">
        <v>19</v>
      </c>
      <c r="D35" s="25">
        <v>3706.1</v>
      </c>
      <c r="E35" s="25">
        <v>3706.1</v>
      </c>
    </row>
    <row r="36" spans="1:5" s="28" customFormat="1" ht="15.75" x14ac:dyDescent="0.25">
      <c r="A36" s="18" t="s">
        <v>46</v>
      </c>
      <c r="B36" s="23" t="s">
        <v>25</v>
      </c>
      <c r="C36" s="23" t="s">
        <v>15</v>
      </c>
      <c r="D36" s="20">
        <f>D37</f>
        <v>2021.2</v>
      </c>
      <c r="E36" s="20">
        <f>E37</f>
        <v>2223.3000000000002</v>
      </c>
    </row>
    <row r="37" spans="1:5" ht="15.75" x14ac:dyDescent="0.25">
      <c r="A37" s="21" t="s">
        <v>47</v>
      </c>
      <c r="B37" s="24" t="s">
        <v>25</v>
      </c>
      <c r="C37" s="24" t="s">
        <v>23</v>
      </c>
      <c r="D37" s="25">
        <v>2021.2</v>
      </c>
      <c r="E37" s="25">
        <v>2223.3000000000002</v>
      </c>
    </row>
    <row r="38" spans="1:5" ht="20.85" customHeight="1" x14ac:dyDescent="0.25">
      <c r="A38" s="18" t="s">
        <v>48</v>
      </c>
      <c r="B38" s="23" t="s">
        <v>49</v>
      </c>
      <c r="C38" s="23" t="s">
        <v>15</v>
      </c>
      <c r="D38" s="20">
        <f>SUM(D39:D44)</f>
        <v>3057053.2</v>
      </c>
      <c r="E38" s="20">
        <f>SUM(E39:E44)</f>
        <v>3158110.3999999994</v>
      </c>
    </row>
    <row r="39" spans="1:5" ht="15.75" x14ac:dyDescent="0.25">
      <c r="A39" s="21" t="s">
        <v>50</v>
      </c>
      <c r="B39" s="24" t="s">
        <v>49</v>
      </c>
      <c r="C39" s="24" t="s">
        <v>14</v>
      </c>
      <c r="D39" s="25">
        <v>790647.5</v>
      </c>
      <c r="E39" s="25">
        <v>832119.7</v>
      </c>
    </row>
    <row r="40" spans="1:5" ht="15.75" x14ac:dyDescent="0.25">
      <c r="A40" s="21" t="s">
        <v>51</v>
      </c>
      <c r="B40" s="24" t="s">
        <v>49</v>
      </c>
      <c r="C40" s="24" t="s">
        <v>17</v>
      </c>
      <c r="D40" s="25">
        <f>1724295.4+45450.2+19107.8-1263-2037</f>
        <v>1785553.4</v>
      </c>
      <c r="E40" s="25">
        <f>1629848.5+90447.3+21006.1+6870+89007.2</f>
        <v>1837179.1</v>
      </c>
    </row>
    <row r="41" spans="1:5" ht="15.75" x14ac:dyDescent="0.25">
      <c r="A41" s="21" t="s">
        <v>52</v>
      </c>
      <c r="B41" s="24" t="s">
        <v>49</v>
      </c>
      <c r="C41" s="24" t="s">
        <v>19</v>
      </c>
      <c r="D41" s="25">
        <v>211708.7</v>
      </c>
      <c r="E41" s="25">
        <v>212932.3</v>
      </c>
    </row>
    <row r="42" spans="1:5" ht="30.75" customHeight="1" x14ac:dyDescent="0.25">
      <c r="A42" s="21" t="s">
        <v>53</v>
      </c>
      <c r="B42" s="24" t="s">
        <v>49</v>
      </c>
      <c r="C42" s="24" t="s">
        <v>23</v>
      </c>
      <c r="D42" s="27">
        <v>200</v>
      </c>
      <c r="E42" s="27">
        <v>200</v>
      </c>
    </row>
    <row r="43" spans="1:5" ht="15.75" x14ac:dyDescent="0.25">
      <c r="A43" s="21" t="s">
        <v>54</v>
      </c>
      <c r="B43" s="24" t="s">
        <v>49</v>
      </c>
      <c r="C43" s="24" t="s">
        <v>49</v>
      </c>
      <c r="D43" s="25">
        <v>18497</v>
      </c>
      <c r="E43" s="25">
        <v>18497</v>
      </c>
    </row>
    <row r="44" spans="1:5" ht="15.75" x14ac:dyDescent="0.25">
      <c r="A44" s="21" t="s">
        <v>55</v>
      </c>
      <c r="B44" s="24" t="s">
        <v>49</v>
      </c>
      <c r="C44" s="24" t="s">
        <v>32</v>
      </c>
      <c r="D44" s="25">
        <f>250465.6-19</f>
        <v>250446.6</v>
      </c>
      <c r="E44" s="25">
        <f>257079.3+103</f>
        <v>257182.3</v>
      </c>
    </row>
    <row r="45" spans="1:5" ht="20.100000000000001" customHeight="1" x14ac:dyDescent="0.25">
      <c r="A45" s="18" t="s">
        <v>56</v>
      </c>
      <c r="B45" s="23" t="s">
        <v>39</v>
      </c>
      <c r="C45" s="23" t="s">
        <v>15</v>
      </c>
      <c r="D45" s="20">
        <f>SUM(D46:D47)</f>
        <v>109600.2</v>
      </c>
      <c r="E45" s="20">
        <f>SUM(E46:E47)</f>
        <v>109689.5</v>
      </c>
    </row>
    <row r="46" spans="1:5" ht="15.75" x14ac:dyDescent="0.25">
      <c r="A46" s="21" t="s">
        <v>57</v>
      </c>
      <c r="B46" s="24" t="s">
        <v>39</v>
      </c>
      <c r="C46" s="24" t="s">
        <v>14</v>
      </c>
      <c r="D46" s="25">
        <f>64243.2-22.1</f>
        <v>64221.1</v>
      </c>
      <c r="E46" s="25">
        <f>63666.5+643.9</f>
        <v>64310.400000000001</v>
      </c>
    </row>
    <row r="47" spans="1:5" ht="15.75" x14ac:dyDescent="0.25">
      <c r="A47" s="21" t="s">
        <v>58</v>
      </c>
      <c r="B47" s="24" t="s">
        <v>39</v>
      </c>
      <c r="C47" s="24" t="s">
        <v>21</v>
      </c>
      <c r="D47" s="25">
        <v>45379.1</v>
      </c>
      <c r="E47" s="25">
        <v>45379.1</v>
      </c>
    </row>
    <row r="48" spans="1:5" ht="15.75" x14ac:dyDescent="0.25">
      <c r="A48" s="18" t="s">
        <v>59</v>
      </c>
      <c r="B48" s="23" t="s">
        <v>32</v>
      </c>
      <c r="C48" s="23" t="s">
        <v>15</v>
      </c>
      <c r="D48" s="20">
        <f>D49</f>
        <v>750</v>
      </c>
      <c r="E48" s="20">
        <f>E49</f>
        <v>15000</v>
      </c>
    </row>
    <row r="49" spans="1:5" ht="15.75" x14ac:dyDescent="0.25">
      <c r="A49" s="21" t="s">
        <v>60</v>
      </c>
      <c r="B49" s="24" t="s">
        <v>32</v>
      </c>
      <c r="C49" s="24" t="s">
        <v>17</v>
      </c>
      <c r="D49" s="25">
        <v>750</v>
      </c>
      <c r="E49" s="25">
        <v>15000</v>
      </c>
    </row>
    <row r="50" spans="1:5" ht="20.100000000000001" customHeight="1" x14ac:dyDescent="0.25">
      <c r="A50" s="18" t="s">
        <v>61</v>
      </c>
      <c r="B50" s="23">
        <v>10</v>
      </c>
      <c r="C50" s="23" t="s">
        <v>15</v>
      </c>
      <c r="D50" s="20">
        <f>SUM(D51:D54)</f>
        <v>275615.90000000002</v>
      </c>
      <c r="E50" s="20">
        <f>SUM(E51:E54)</f>
        <v>279713.3</v>
      </c>
    </row>
    <row r="51" spans="1:5" ht="15.75" x14ac:dyDescent="0.25">
      <c r="A51" s="21" t="s">
        <v>62</v>
      </c>
      <c r="B51" s="24">
        <v>10</v>
      </c>
      <c r="C51" s="24" t="s">
        <v>14</v>
      </c>
      <c r="D51" s="25">
        <v>13776.8</v>
      </c>
      <c r="E51" s="25">
        <v>13776.8</v>
      </c>
    </row>
    <row r="52" spans="1:5" ht="15.75" x14ac:dyDescent="0.25">
      <c r="A52" s="21" t="s">
        <v>63</v>
      </c>
      <c r="B52" s="24">
        <v>10</v>
      </c>
      <c r="C52" s="24" t="s">
        <v>19</v>
      </c>
      <c r="D52" s="25">
        <v>2812</v>
      </c>
      <c r="E52" s="25">
        <v>2812</v>
      </c>
    </row>
    <row r="53" spans="1:5" ht="15.75" x14ac:dyDescent="0.25">
      <c r="A53" s="21" t="s">
        <v>64</v>
      </c>
      <c r="B53" s="24">
        <v>10</v>
      </c>
      <c r="C53" s="24" t="s">
        <v>21</v>
      </c>
      <c r="D53" s="25">
        <f>244289.4-3575.9-2755.4+6126.1</f>
        <v>244084.2</v>
      </c>
      <c r="E53" s="25">
        <f>244522.9-262.8-2755.4+7334.2</f>
        <v>248838.90000000002</v>
      </c>
    </row>
    <row r="54" spans="1:5" ht="15.75" x14ac:dyDescent="0.25">
      <c r="A54" s="21" t="s">
        <v>65</v>
      </c>
      <c r="B54" s="24">
        <v>10</v>
      </c>
      <c r="C54" s="24" t="s">
        <v>25</v>
      </c>
      <c r="D54" s="25">
        <v>14942.9</v>
      </c>
      <c r="E54" s="25">
        <v>14285.6</v>
      </c>
    </row>
    <row r="55" spans="1:5" ht="19.350000000000001" customHeight="1" x14ac:dyDescent="0.25">
      <c r="A55" s="18" t="s">
        <v>66</v>
      </c>
      <c r="B55" s="23">
        <v>11</v>
      </c>
      <c r="C55" s="23" t="s">
        <v>15</v>
      </c>
      <c r="D55" s="20">
        <f>D56+D57+D59+D58</f>
        <v>213049.9</v>
      </c>
      <c r="E55" s="20">
        <f>E56+E57+E59+E58</f>
        <v>212775.8</v>
      </c>
    </row>
    <row r="56" spans="1:5" ht="19.350000000000001" customHeight="1" x14ac:dyDescent="0.25">
      <c r="A56" s="21" t="s">
        <v>67</v>
      </c>
      <c r="B56" s="24" t="s">
        <v>68</v>
      </c>
      <c r="C56" s="24" t="s">
        <v>14</v>
      </c>
      <c r="D56" s="25">
        <v>3030.6</v>
      </c>
      <c r="E56" s="25">
        <v>3030.6</v>
      </c>
    </row>
    <row r="57" spans="1:5" ht="15.75" x14ac:dyDescent="0.25">
      <c r="A57" s="21" t="s">
        <v>69</v>
      </c>
      <c r="B57" s="24">
        <v>11</v>
      </c>
      <c r="C57" s="24" t="s">
        <v>17</v>
      </c>
      <c r="D57" s="25">
        <v>4910.3999999999996</v>
      </c>
      <c r="E57" s="25">
        <v>4910.3999999999996</v>
      </c>
    </row>
    <row r="58" spans="1:5" ht="15.75" x14ac:dyDescent="0.25">
      <c r="A58" s="21" t="s">
        <v>70</v>
      </c>
      <c r="B58" s="24" t="s">
        <v>68</v>
      </c>
      <c r="C58" s="24" t="s">
        <v>19</v>
      </c>
      <c r="D58" s="25">
        <v>197693.9</v>
      </c>
      <c r="E58" s="25">
        <v>197451.9</v>
      </c>
    </row>
    <row r="59" spans="1:5" ht="15.75" x14ac:dyDescent="0.25">
      <c r="A59" s="21" t="s">
        <v>71</v>
      </c>
      <c r="B59" s="24">
        <v>11</v>
      </c>
      <c r="C59" s="24" t="s">
        <v>23</v>
      </c>
      <c r="D59" s="25">
        <v>7415</v>
      </c>
      <c r="E59" s="25">
        <v>7382.9</v>
      </c>
    </row>
    <row r="60" spans="1:5" ht="35.25" customHeight="1" x14ac:dyDescent="0.25">
      <c r="A60" s="18" t="s">
        <v>72</v>
      </c>
      <c r="B60" s="23">
        <v>13</v>
      </c>
      <c r="C60" s="23" t="s">
        <v>15</v>
      </c>
      <c r="D60" s="20">
        <f>D61</f>
        <v>50</v>
      </c>
      <c r="E60" s="14">
        <f>E61</f>
        <v>0</v>
      </c>
    </row>
    <row r="61" spans="1:5" ht="31.5" x14ac:dyDescent="0.25">
      <c r="A61" s="21" t="s">
        <v>73</v>
      </c>
      <c r="B61" s="24">
        <v>13</v>
      </c>
      <c r="C61" s="24" t="s">
        <v>14</v>
      </c>
      <c r="D61" s="25">
        <v>50</v>
      </c>
      <c r="E61" s="27"/>
    </row>
    <row r="62" spans="1:5" ht="31.5" x14ac:dyDescent="0.25">
      <c r="A62" s="29" t="s">
        <v>74</v>
      </c>
      <c r="B62" s="23">
        <v>14</v>
      </c>
      <c r="C62" s="23" t="s">
        <v>15</v>
      </c>
      <c r="D62" s="20">
        <f>D63</f>
        <v>5000</v>
      </c>
      <c r="E62" s="20">
        <f>E63</f>
        <v>5000</v>
      </c>
    </row>
    <row r="63" spans="1:5" ht="47.25" x14ac:dyDescent="0.25">
      <c r="A63" s="30" t="s">
        <v>75</v>
      </c>
      <c r="B63" s="24">
        <v>14</v>
      </c>
      <c r="C63" s="24" t="s">
        <v>14</v>
      </c>
      <c r="D63" s="25">
        <v>5000</v>
      </c>
      <c r="E63" s="25">
        <v>5000</v>
      </c>
    </row>
    <row r="64" spans="1:5" s="28" customFormat="1" ht="21.6" customHeight="1" x14ac:dyDescent="0.25">
      <c r="A64" s="29" t="s">
        <v>76</v>
      </c>
      <c r="B64" s="23"/>
      <c r="C64" s="23"/>
      <c r="D64" s="20">
        <f>D65</f>
        <v>45000</v>
      </c>
      <c r="E64" s="20">
        <f>E65</f>
        <v>92000</v>
      </c>
    </row>
    <row r="65" spans="1:5" ht="30.6" customHeight="1" x14ac:dyDescent="0.25">
      <c r="A65" s="31" t="s">
        <v>76</v>
      </c>
      <c r="B65" s="32"/>
      <c r="C65" s="33"/>
      <c r="D65" s="34">
        <v>45000</v>
      </c>
      <c r="E65" s="34">
        <v>92000</v>
      </c>
    </row>
    <row r="66" spans="1:5" ht="49.9" customHeight="1" x14ac:dyDescent="0.25">
      <c r="A66" s="3"/>
      <c r="B66" s="3"/>
      <c r="C66" s="3"/>
      <c r="D66" s="3"/>
      <c r="E66" s="3"/>
    </row>
    <row r="67" spans="1:5" s="36" customFormat="1" ht="44.85" customHeight="1" x14ac:dyDescent="0.3">
      <c r="A67" s="35"/>
      <c r="B67" s="2"/>
      <c r="C67" s="2"/>
      <c r="D67" s="2"/>
      <c r="E67" s="2"/>
    </row>
    <row r="68" spans="1:5" ht="48.6" customHeight="1" x14ac:dyDescent="0.25">
      <c r="E68" s="37"/>
    </row>
    <row r="69" spans="1:5" ht="18.75" x14ac:dyDescent="0.3">
      <c r="A69" s="38"/>
      <c r="B69" s="39"/>
      <c r="C69" s="39"/>
      <c r="D69" s="1"/>
      <c r="E69" s="1"/>
    </row>
    <row r="70" spans="1:5" s="42" customFormat="1" ht="18.75" x14ac:dyDescent="0.3">
      <c r="A70" s="40"/>
      <c r="B70" s="41"/>
      <c r="C70" s="41"/>
    </row>
    <row r="71" spans="1:5" ht="18.75" x14ac:dyDescent="0.3">
      <c r="A71" s="40"/>
      <c r="B71" s="39"/>
      <c r="C71" s="39"/>
      <c r="D71" s="43"/>
      <c r="E71" s="44"/>
    </row>
  </sheetData>
  <mergeCells count="12">
    <mergeCell ref="B67:E67"/>
    <mergeCell ref="D69:E69"/>
    <mergeCell ref="A7:A8"/>
    <mergeCell ref="B7:B8"/>
    <mergeCell ref="C7:C8"/>
    <mergeCell ref="D7:E8"/>
    <mergeCell ref="A66:E66"/>
    <mergeCell ref="B1:E1"/>
    <mergeCell ref="B2:E2"/>
    <mergeCell ref="B3:E3"/>
    <mergeCell ref="B4:E4"/>
    <mergeCell ref="A5:D5"/>
  </mergeCells>
  <pageMargins left="0.70833333333333304" right="0.70833333333333304" top="0.91458333333333297" bottom="0.74791666666666701" header="0.74791666666666701" footer="0.511811023622047"/>
  <pageSetup paperSize="9" scale="86" fitToHeight="3" orientation="portrait" horizontalDpi="300" verticalDpi="300" r:id="rId1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VasilenkoN</dc:creator>
  <dc:description/>
  <cp:lastModifiedBy>User</cp:lastModifiedBy>
  <cp:revision>99</cp:revision>
  <cp:lastPrinted>2024-11-15T09:51:06Z</cp:lastPrinted>
  <dcterms:created xsi:type="dcterms:W3CDTF">2020-01-22T08:48:10Z</dcterms:created>
  <dcterms:modified xsi:type="dcterms:W3CDTF">2024-12-19T12:57:48Z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